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10_1" sheetId="1" r:id="rId1"/>
    <sheet name="Z_СоответствиеКодов" sheetId="2" state="hidden" r:id="rId2"/>
  </sheets>
  <externalReferences>
    <externalReference r:id="rId5"/>
  </externalReferences>
  <definedNames>
    <definedName name="Z_СоответствиеКодов">'Z_СоответствиеКодов'!$A$1:$J$28</definedName>
    <definedName name="_xlnm.Print_Area" localSheetId="0">'10_1'!$A$1:$N$40</definedName>
  </definedNames>
  <calcPr calcMode="manual" fullCalcOnLoad="1"/>
</workbook>
</file>

<file path=xl/sharedStrings.xml><?xml version="1.0" encoding="utf-8"?>
<sst xmlns="http://schemas.openxmlformats.org/spreadsheetml/2006/main" count="83" uniqueCount="80">
  <si>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</si>
  <si>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</si>
  <si>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</si>
  <si>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</si>
  <si>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</si>
  <si>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</si>
  <si>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</si>
  <si>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</si>
  <si>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</si>
  <si>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</si>
  <si>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плюс гр10 Розділу 3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</si>
  <si>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</si>
  <si>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</si>
  <si>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</si>
  <si>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</si>
  <si>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</si>
  <si>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</si>
  <si>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</si>
  <si>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</si>
  <si>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</si>
  <si>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</si>
  <si>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</si>
  <si>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</si>
  <si>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</si>
  <si>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</si>
  <si>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</si>
  <si>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</si>
  <si>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</si>
  <si>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</si>
  <si>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</si>
  <si>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</si>
  <si>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</si>
  <si>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</si>
  <si>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</si>
  <si>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</si>
  <si>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</si>
  <si>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</si>
  <si>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</si>
  <si>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</si>
  <si>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</si>
  <si>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</si>
  <si>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</si>
  <si>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NKOD</t>
  </si>
  <si>
    <t>KSG</t>
  </si>
  <si>
    <t>KSTY</t>
  </si>
  <si>
    <t>Код</t>
  </si>
  <si>
    <t>kr</t>
  </si>
  <si>
    <t>kobl</t>
  </si>
  <si>
    <t>F1</t>
  </si>
  <si>
    <t>RWS1_F10</t>
  </si>
  <si>
    <t>RWS_F10</t>
  </si>
  <si>
    <t>F11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</si>
  <si>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</si>
  <si>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</si>
  <si>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</si>
  <si>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</si>
  <si>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</si>
  <si>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</si>
  <si>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</si>
  <si>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</si>
  <si>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</si>
  <si>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</si>
  <si>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</si>
  <si>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</si>
  <si>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</si>
  <si>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</si>
  <si>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</si>
  <si>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</si>
  <si>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</si>
  <si>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</si>
  <si>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</si>
  <si>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</si>
  <si>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</si>
  <si>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</si>
  <si>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</si>
  <si>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</si>
  <si>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</si>
  <si>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</si>
  <si>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</si>
  <si>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плюс гр9 Розділу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</si>
</sst>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0" xfId="53" applyNumberFormat="1" applyFont="1">
      <alignment/>
      <protection/>
    </xf>
    <xf numFmtId="0" fontId="0" fillId="0" borderId="0" xfId="0" applyNumberFormat="1" applyAlignment="1" quotePrefix="1">
      <alignment/>
    </xf>
    <xf numFmtId="0" fontId="7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42" fillId="0" borderId="0" xfId="53" applyFont="1" applyFill="1" applyAlignment="1">
      <alignment horizontal="center" vertical="center" wrapText="1"/>
      <protection/>
    </xf>
    <xf numFmtId="0" fontId="42" fillId="0" borderId="0" xfId="53" applyFont="1" applyFill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52" applyNumberFormat="1" applyFont="1" applyFill="1" applyBorder="1" applyAlignment="1" applyProtection="1">
      <alignment vertical="center" wrapText="1"/>
      <protection/>
    </xf>
    <xf numFmtId="2" fontId="1" fillId="32" borderId="10" xfId="0" applyNumberFormat="1" applyFont="1" applyFill="1" applyBorder="1" applyAlignment="1" applyProtection="1">
      <alignment/>
      <protection hidden="1"/>
    </xf>
    <xf numFmtId="2" fontId="1" fillId="32" borderId="10" xfId="0" applyNumberFormat="1" applyFont="1" applyFill="1" applyBorder="1" applyAlignment="1">
      <alignment/>
    </xf>
    <xf numFmtId="0" fontId="1" fillId="32" borderId="10" xfId="53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0" xfId="53" applyFont="1" applyFill="1" applyBorder="1" applyAlignment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>
      <alignment vertical="center"/>
    </xf>
    <xf numFmtId="3" fontId="5" fillId="33" borderId="10" xfId="52" applyNumberFormat="1" applyFont="1" applyFill="1" applyBorder="1" applyAlignment="1" applyProtection="1">
      <alignment vertical="center" wrapText="1"/>
      <protection/>
    </xf>
    <xf numFmtId="2" fontId="5" fillId="33" borderId="10" xfId="0" applyNumberFormat="1" applyFont="1" applyFill="1" applyBorder="1" applyAlignment="1" applyProtection="1">
      <alignment/>
      <protection hidden="1"/>
    </xf>
    <xf numFmtId="2" fontId="5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_1"/>
      <sheetName val="Z_СоответствиеКодов"/>
    </sheetNames>
    <sheetDataSet>
      <sheetData sheetId="0">
        <row r="9">
          <cell r="D9">
            <v>1626</v>
          </cell>
          <cell r="G9">
            <v>378</v>
          </cell>
          <cell r="K9">
            <v>87</v>
          </cell>
        </row>
        <row r="10">
          <cell r="D10">
            <v>1587</v>
          </cell>
          <cell r="G10">
            <v>416</v>
          </cell>
          <cell r="K10">
            <v>106</v>
          </cell>
        </row>
        <row r="11">
          <cell r="D11">
            <v>11409</v>
          </cell>
          <cell r="G11">
            <v>2362</v>
          </cell>
          <cell r="K11">
            <v>693</v>
          </cell>
        </row>
        <row r="12">
          <cell r="D12">
            <v>3245</v>
          </cell>
          <cell r="G12">
            <v>829</v>
          </cell>
          <cell r="K12">
            <v>226</v>
          </cell>
        </row>
        <row r="13">
          <cell r="D13">
            <v>2732</v>
          </cell>
          <cell r="G13">
            <v>379</v>
          </cell>
          <cell r="K13">
            <v>101</v>
          </cell>
        </row>
        <row r="14">
          <cell r="D14">
            <v>1447</v>
          </cell>
          <cell r="G14">
            <v>257</v>
          </cell>
          <cell r="K14">
            <v>54</v>
          </cell>
        </row>
        <row r="15">
          <cell r="D15">
            <v>5154</v>
          </cell>
          <cell r="G15">
            <v>860</v>
          </cell>
          <cell r="K15">
            <v>277</v>
          </cell>
        </row>
        <row r="16">
          <cell r="D16">
            <v>2053</v>
          </cell>
          <cell r="G16">
            <v>384</v>
          </cell>
          <cell r="K16">
            <v>106</v>
          </cell>
        </row>
        <row r="17">
          <cell r="D17">
            <v>5588</v>
          </cell>
          <cell r="G17">
            <v>1197</v>
          </cell>
          <cell r="K17">
            <v>322</v>
          </cell>
        </row>
        <row r="18">
          <cell r="D18">
            <v>1777</v>
          </cell>
          <cell r="G18">
            <v>335</v>
          </cell>
          <cell r="K18">
            <v>64</v>
          </cell>
        </row>
        <row r="19">
          <cell r="D19">
            <v>1977</v>
          </cell>
          <cell r="G19">
            <v>343</v>
          </cell>
          <cell r="K19">
            <v>101</v>
          </cell>
        </row>
        <row r="20">
          <cell r="D20">
            <v>5225</v>
          </cell>
          <cell r="G20">
            <v>1153</v>
          </cell>
          <cell r="K20">
            <v>197</v>
          </cell>
        </row>
        <row r="21">
          <cell r="D21">
            <v>2936</v>
          </cell>
          <cell r="G21">
            <v>565</v>
          </cell>
          <cell r="K21">
            <v>171</v>
          </cell>
        </row>
        <row r="22">
          <cell r="D22">
            <v>9253</v>
          </cell>
          <cell r="G22">
            <v>1419</v>
          </cell>
          <cell r="K22">
            <v>447</v>
          </cell>
        </row>
        <row r="23">
          <cell r="D23">
            <v>2807</v>
          </cell>
          <cell r="G23">
            <v>505</v>
          </cell>
          <cell r="K23">
            <v>153</v>
          </cell>
        </row>
        <row r="24">
          <cell r="D24">
            <v>2478</v>
          </cell>
          <cell r="G24">
            <v>399</v>
          </cell>
          <cell r="K24">
            <v>94</v>
          </cell>
        </row>
        <row r="25">
          <cell r="D25">
            <v>2746</v>
          </cell>
          <cell r="G25">
            <v>566</v>
          </cell>
          <cell r="K25">
            <v>177</v>
          </cell>
        </row>
        <row r="26">
          <cell r="D26">
            <v>1081</v>
          </cell>
          <cell r="G26">
            <v>322</v>
          </cell>
          <cell r="K26">
            <v>83</v>
          </cell>
        </row>
        <row r="27">
          <cell r="D27">
            <v>8282</v>
          </cell>
          <cell r="G27">
            <v>1669</v>
          </cell>
          <cell r="K27">
            <v>527</v>
          </cell>
        </row>
        <row r="28">
          <cell r="D28">
            <v>1871</v>
          </cell>
          <cell r="G28">
            <v>541</v>
          </cell>
          <cell r="K28">
            <v>167</v>
          </cell>
        </row>
        <row r="29">
          <cell r="D29">
            <v>2755</v>
          </cell>
          <cell r="G29">
            <v>388</v>
          </cell>
          <cell r="K29">
            <v>81</v>
          </cell>
        </row>
        <row r="30">
          <cell r="D30">
            <v>3080</v>
          </cell>
          <cell r="G30">
            <v>676</v>
          </cell>
          <cell r="K30">
            <v>182</v>
          </cell>
        </row>
        <row r="31">
          <cell r="D31">
            <v>1294</v>
          </cell>
          <cell r="G31">
            <v>241</v>
          </cell>
          <cell r="K31">
            <v>50</v>
          </cell>
        </row>
        <row r="32">
          <cell r="D32">
            <v>2329</v>
          </cell>
          <cell r="G32">
            <v>337</v>
          </cell>
          <cell r="K32">
            <v>65</v>
          </cell>
        </row>
        <row r="33">
          <cell r="D33">
            <v>30629</v>
          </cell>
          <cell r="G33">
            <v>6113</v>
          </cell>
          <cell r="K33">
            <v>1493</v>
          </cell>
        </row>
        <row r="35">
          <cell r="D35">
            <v>115361</v>
          </cell>
          <cell r="G35">
            <v>22634</v>
          </cell>
          <cell r="K35">
            <v>6024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5" width="9.125" style="1" customWidth="1"/>
    <col min="6" max="6" width="8.125" style="1" customWidth="1"/>
    <col min="7" max="7" width="9.125" style="1" customWidth="1"/>
    <col min="8" max="8" width="8.625" style="1" customWidth="1"/>
    <col min="9" max="9" width="7.875" style="1" customWidth="1"/>
    <col min="10" max="10" width="8.25390625" style="1" customWidth="1"/>
    <col min="11" max="11" width="7.875" style="1" customWidth="1"/>
    <col min="12" max="12" width="8.875" style="1" customWidth="1"/>
    <col min="13" max="16384" width="9.125" style="1" customWidth="1"/>
  </cols>
  <sheetData>
    <row r="1" ht="12.75">
      <c r="L1" s="2" t="s">
        <v>0</v>
      </c>
    </row>
    <row r="2" spans="1:12" ht="18" customHeight="1">
      <c r="A2" s="3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4" customFormat="1" ht="23.25" customHeight="1">
      <c r="A4" s="18" t="s">
        <v>2</v>
      </c>
      <c r="B4" s="19" t="s">
        <v>3</v>
      </c>
      <c r="C4" s="19" t="s">
        <v>4</v>
      </c>
      <c r="D4" s="19"/>
      <c r="E4" s="19" t="s">
        <v>5</v>
      </c>
      <c r="F4" s="19"/>
      <c r="G4" s="19"/>
      <c r="H4" s="19"/>
      <c r="I4" s="19"/>
      <c r="J4" s="19"/>
      <c r="K4" s="19"/>
      <c r="L4" s="19"/>
    </row>
    <row r="5" spans="1:12" s="4" customFormat="1" ht="18" customHeight="1">
      <c r="A5" s="18"/>
      <c r="B5" s="19"/>
      <c r="C5" s="19"/>
      <c r="D5" s="19"/>
      <c r="E5" s="19" t="s">
        <v>6</v>
      </c>
      <c r="F5" s="19"/>
      <c r="G5" s="19"/>
      <c r="H5" s="19"/>
      <c r="I5" s="19" t="s">
        <v>7</v>
      </c>
      <c r="J5" s="19"/>
      <c r="K5" s="19"/>
      <c r="L5" s="19"/>
    </row>
    <row r="6" spans="1:12" s="4" customFormat="1" ht="30" customHeight="1">
      <c r="A6" s="18"/>
      <c r="B6" s="19"/>
      <c r="C6" s="19"/>
      <c r="D6" s="19"/>
      <c r="E6" s="19"/>
      <c r="F6" s="19"/>
      <c r="G6" s="19"/>
      <c r="H6" s="19"/>
      <c r="I6" s="19" t="s">
        <v>8</v>
      </c>
      <c r="J6" s="19"/>
      <c r="K6" s="19"/>
      <c r="L6" s="19"/>
    </row>
    <row r="7" spans="1:17" s="4" customFormat="1" ht="39.75" customHeight="1">
      <c r="A7" s="18"/>
      <c r="B7" s="19"/>
      <c r="C7" s="9">
        <v>2014</v>
      </c>
      <c r="D7" s="9">
        <v>2015</v>
      </c>
      <c r="E7" s="9">
        <v>2014</v>
      </c>
      <c r="F7" s="10" t="s">
        <v>9</v>
      </c>
      <c r="G7" s="9">
        <v>2015</v>
      </c>
      <c r="H7" s="10" t="s">
        <v>9</v>
      </c>
      <c r="I7" s="9">
        <v>2014</v>
      </c>
      <c r="J7" s="10" t="s">
        <v>9</v>
      </c>
      <c r="K7" s="9">
        <v>2015</v>
      </c>
      <c r="L7" s="10" t="s">
        <v>9</v>
      </c>
      <c r="P7" s="15" t="s">
        <v>10</v>
      </c>
      <c r="Q7" s="15" t="s">
        <v>79</v>
      </c>
    </row>
    <row r="8" spans="1:17" ht="12.75">
      <c r="A8" s="11" t="s">
        <v>11</v>
      </c>
      <c r="B8" s="12" t="s">
        <v>12</v>
      </c>
      <c r="C8" s="12">
        <v>1</v>
      </c>
      <c r="D8" s="12">
        <v>2</v>
      </c>
      <c r="E8" s="12">
        <v>3</v>
      </c>
      <c r="F8" s="24">
        <v>4</v>
      </c>
      <c r="G8" s="12">
        <v>5</v>
      </c>
      <c r="H8" s="24">
        <v>6</v>
      </c>
      <c r="I8" s="12">
        <v>7</v>
      </c>
      <c r="J8" s="24">
        <v>8</v>
      </c>
      <c r="K8" s="12">
        <v>9</v>
      </c>
      <c r="L8" s="24">
        <v>10</v>
      </c>
      <c r="P8" s="16"/>
      <c r="Q8" s="16"/>
    </row>
    <row r="9" spans="1:17" ht="12.75" customHeight="1">
      <c r="A9" s="13">
        <v>1</v>
      </c>
      <c r="B9" s="5" t="s">
        <v>13</v>
      </c>
      <c r="C9" s="20"/>
      <c r="D9" s="20"/>
      <c r="E9" s="21"/>
      <c r="F9" s="22"/>
      <c r="G9" s="21"/>
      <c r="H9" s="23"/>
      <c r="I9" s="21"/>
      <c r="J9" s="22"/>
      <c r="K9" s="21"/>
      <c r="L9" s="23"/>
      <c r="M9" s="8" t="e">
        <f>SUM(G9*100/D9)</f>
        <v>#DIV/0!</v>
      </c>
      <c r="N9" s="8" t="e">
        <f>K9*100/D9</f>
        <v>#DIV/0!</v>
      </c>
      <c r="P9" s="16"/>
      <c r="Q9" s="16"/>
    </row>
    <row r="10" spans="1:17" ht="12.75" customHeight="1">
      <c r="A10" s="13">
        <v>2</v>
      </c>
      <c r="B10" s="5" t="s">
        <v>14</v>
      </c>
      <c r="C10" s="20">
        <f>'[1]10_1'!D9</f>
        <v>1626</v>
      </c>
      <c r="D10" s="20">
        <f>Z_СоответствиеКодов!G3</f>
        <v>1627</v>
      </c>
      <c r="E10" s="21">
        <f>'[1]10_1'!G9</f>
        <v>378</v>
      </c>
      <c r="F10" s="22">
        <f aca="true" t="shared" si="0" ref="F10:F36">IF(C10=0,"0",E10*100/C10)</f>
        <v>23.247232472324722</v>
      </c>
      <c r="G10" s="21">
        <f>(Z_СоответствиеКодов!H3)+Q13</f>
        <v>408</v>
      </c>
      <c r="H10" s="23">
        <f aca="true" t="shared" si="1" ref="H10:H36">IF(D10=0,IF(G10=0,0,100),M10)</f>
        <v>25.076828518746158</v>
      </c>
      <c r="I10" s="21">
        <f>'[1]10_1'!K9</f>
        <v>87</v>
      </c>
      <c r="J10" s="22">
        <f aca="true" t="shared" si="2" ref="J10:J36">IF(C10=0,"0",I10*100/C10)</f>
        <v>5.350553505535055</v>
      </c>
      <c r="K10" s="21">
        <f>(Z_СоответствиеКодов!J3)+P10</f>
        <v>86</v>
      </c>
      <c r="L10" s="23">
        <f aca="true" t="shared" si="3" ref="L10:L36">IF(D10=0,IF(K10=0,0,100),N10)</f>
        <v>5.28580208973571</v>
      </c>
      <c r="M10" s="8">
        <f aca="true" t="shared" si="4" ref="M10:M36">SUM(G10*100/D10)</f>
        <v>25.076828518746158</v>
      </c>
      <c r="N10" s="8">
        <f aca="true" t="shared" si="5" ref="N10:N36">K10*100/D10</f>
        <v>5.28580208973571</v>
      </c>
      <c r="P10" s="16"/>
      <c r="Q10" s="16"/>
    </row>
    <row r="11" spans="1:17" ht="12.75" customHeight="1">
      <c r="A11" s="13">
        <v>3</v>
      </c>
      <c r="B11" s="5" t="s">
        <v>15</v>
      </c>
      <c r="C11" s="20">
        <f>'[1]10_1'!D10</f>
        <v>1587</v>
      </c>
      <c r="D11" s="20">
        <f>Z_СоответствиеКодов!G4</f>
        <v>1441</v>
      </c>
      <c r="E11" s="21">
        <f>'[1]10_1'!G10</f>
        <v>416</v>
      </c>
      <c r="F11" s="22">
        <f t="shared" si="0"/>
        <v>26.212980466288595</v>
      </c>
      <c r="G11" s="21">
        <f>(Z_СоответствиеКодов!H4)+Q14</f>
        <v>354</v>
      </c>
      <c r="H11" s="23">
        <f t="shared" si="1"/>
        <v>24.566273421235252</v>
      </c>
      <c r="I11" s="21">
        <f>'[1]10_1'!K10</f>
        <v>106</v>
      </c>
      <c r="J11" s="22">
        <f t="shared" si="2"/>
        <v>6.679269061121613</v>
      </c>
      <c r="K11" s="21">
        <f>(Z_СоответствиеКодов!J4)+P11</f>
        <v>106</v>
      </c>
      <c r="L11" s="23">
        <f t="shared" si="3"/>
        <v>7.356002775850104</v>
      </c>
      <c r="M11" s="8">
        <f t="shared" si="4"/>
        <v>24.566273421235252</v>
      </c>
      <c r="N11" s="8">
        <f t="shared" si="5"/>
        <v>7.356002775850104</v>
      </c>
      <c r="P11" s="16"/>
      <c r="Q11" s="16"/>
    </row>
    <row r="12" spans="1:17" ht="12.75" customHeight="1">
      <c r="A12" s="13">
        <v>4</v>
      </c>
      <c r="B12" s="5" t="s">
        <v>16</v>
      </c>
      <c r="C12" s="20">
        <f>'[1]10_1'!D11</f>
        <v>11409</v>
      </c>
      <c r="D12" s="20">
        <f>Z_СоответствиеКодов!G5</f>
        <v>11912</v>
      </c>
      <c r="E12" s="21">
        <f>'[1]10_1'!G11</f>
        <v>2362</v>
      </c>
      <c r="F12" s="22">
        <f t="shared" si="0"/>
        <v>20.70295380839688</v>
      </c>
      <c r="G12" s="21">
        <f>(Z_СоответствиеКодов!H5)+Q15</f>
        <v>2418</v>
      </c>
      <c r="H12" s="23">
        <f t="shared" si="1"/>
        <v>20.298858294157153</v>
      </c>
      <c r="I12" s="21">
        <f>'[1]10_1'!K11</f>
        <v>693</v>
      </c>
      <c r="J12" s="22">
        <f t="shared" si="2"/>
        <v>6.074151985274783</v>
      </c>
      <c r="K12" s="21">
        <f>(Z_СоответствиеКодов!J5)+P12</f>
        <v>603</v>
      </c>
      <c r="L12" s="23">
        <f t="shared" si="3"/>
        <v>5.062122229684352</v>
      </c>
      <c r="M12" s="8">
        <f t="shared" si="4"/>
        <v>20.298858294157153</v>
      </c>
      <c r="N12" s="8">
        <f t="shared" si="5"/>
        <v>5.062122229684352</v>
      </c>
      <c r="P12" s="16"/>
      <c r="Q12" s="16"/>
    </row>
    <row r="13" spans="1:17" ht="12.75" customHeight="1">
      <c r="A13" s="13">
        <v>5</v>
      </c>
      <c r="B13" s="5" t="s">
        <v>17</v>
      </c>
      <c r="C13" s="20">
        <f>'[1]10_1'!D12</f>
        <v>3245</v>
      </c>
      <c r="D13" s="20">
        <f>Z_СоответствиеКодов!G6</f>
        <v>2841</v>
      </c>
      <c r="E13" s="21">
        <f>'[1]10_1'!G12</f>
        <v>829</v>
      </c>
      <c r="F13" s="22">
        <f t="shared" si="0"/>
        <v>25.54699537750385</v>
      </c>
      <c r="G13" s="21">
        <f>(Z_СоответствиеКодов!H6)+Q16</f>
        <v>1105</v>
      </c>
      <c r="H13" s="23">
        <f t="shared" si="1"/>
        <v>38.89475536782823</v>
      </c>
      <c r="I13" s="21">
        <f>'[1]10_1'!K12</f>
        <v>226</v>
      </c>
      <c r="J13" s="22">
        <f t="shared" si="2"/>
        <v>6.964560862865947</v>
      </c>
      <c r="K13" s="21">
        <f>(Z_СоответствиеКодов!J6)+P13</f>
        <v>99</v>
      </c>
      <c r="L13" s="23">
        <f t="shared" si="3"/>
        <v>3.484688489968321</v>
      </c>
      <c r="M13" s="8">
        <f t="shared" si="4"/>
        <v>38.89475536782823</v>
      </c>
      <c r="N13" s="8">
        <f t="shared" si="5"/>
        <v>3.484688489968321</v>
      </c>
      <c r="P13" s="16">
        <v>12</v>
      </c>
      <c r="Q13" s="16">
        <v>28</v>
      </c>
    </row>
    <row r="14" spans="1:17" ht="12.75" customHeight="1">
      <c r="A14" s="13">
        <v>6</v>
      </c>
      <c r="B14" s="5" t="s">
        <v>18</v>
      </c>
      <c r="C14" s="20">
        <f>'[1]10_1'!D13</f>
        <v>2732</v>
      </c>
      <c r="D14" s="20">
        <f>Z_СоответствиеКодов!G7</f>
        <v>2587</v>
      </c>
      <c r="E14" s="21">
        <f>'[1]10_1'!G13</f>
        <v>379</v>
      </c>
      <c r="F14" s="22">
        <f t="shared" si="0"/>
        <v>13.872620790629576</v>
      </c>
      <c r="G14" s="21">
        <f>(Z_СоответствиеКодов!H7)+Q17</f>
        <v>393</v>
      </c>
      <c r="H14" s="23">
        <f t="shared" si="1"/>
        <v>15.191341321994589</v>
      </c>
      <c r="I14" s="21">
        <f>'[1]10_1'!K13</f>
        <v>101</v>
      </c>
      <c r="J14" s="22">
        <f t="shared" si="2"/>
        <v>3.6969253294289897</v>
      </c>
      <c r="K14" s="21">
        <f>(Z_СоответствиеКодов!J7)+P14</f>
        <v>114</v>
      </c>
      <c r="L14" s="23">
        <f t="shared" si="3"/>
        <v>4.406648627754155</v>
      </c>
      <c r="M14" s="8">
        <f t="shared" si="4"/>
        <v>15.191341321994589</v>
      </c>
      <c r="N14" s="8">
        <f t="shared" si="5"/>
        <v>4.406648627754155</v>
      </c>
      <c r="P14" s="16"/>
      <c r="Q14" s="16"/>
    </row>
    <row r="15" spans="1:17" ht="12.75" customHeight="1">
      <c r="A15" s="13">
        <v>7</v>
      </c>
      <c r="B15" s="5" t="s">
        <v>19</v>
      </c>
      <c r="C15" s="20">
        <f>'[1]10_1'!D14</f>
        <v>1447</v>
      </c>
      <c r="D15" s="20">
        <f>Z_СоответствиеКодов!G8</f>
        <v>1449</v>
      </c>
      <c r="E15" s="21">
        <f>'[1]10_1'!G14</f>
        <v>257</v>
      </c>
      <c r="F15" s="22">
        <f t="shared" si="0"/>
        <v>17.760884588804423</v>
      </c>
      <c r="G15" s="21">
        <f>(Z_СоответствиеКодов!H8)+Q18</f>
        <v>291</v>
      </c>
      <c r="H15" s="23">
        <f t="shared" si="1"/>
        <v>20.082815734989648</v>
      </c>
      <c r="I15" s="21">
        <f>'[1]10_1'!K14</f>
        <v>54</v>
      </c>
      <c r="J15" s="22">
        <f t="shared" si="2"/>
        <v>3.731859018659295</v>
      </c>
      <c r="K15" s="21">
        <f>(Z_СоответствиеКодов!J8)+P15</f>
        <v>86</v>
      </c>
      <c r="L15" s="23">
        <f t="shared" si="3"/>
        <v>5.935127674258109</v>
      </c>
      <c r="M15" s="8">
        <f t="shared" si="4"/>
        <v>20.082815734989648</v>
      </c>
      <c r="N15" s="8">
        <f t="shared" si="5"/>
        <v>5.935127674258109</v>
      </c>
      <c r="P15" s="16"/>
      <c r="Q15" s="16"/>
    </row>
    <row r="16" spans="1:17" ht="12.75" customHeight="1">
      <c r="A16" s="13">
        <v>8</v>
      </c>
      <c r="B16" s="5" t="s">
        <v>20</v>
      </c>
      <c r="C16" s="20">
        <f>'[1]10_1'!D15</f>
        <v>5154</v>
      </c>
      <c r="D16" s="20">
        <f>Z_СоответствиеКодов!G9</f>
        <v>7370</v>
      </c>
      <c r="E16" s="21">
        <f>'[1]10_1'!G15</f>
        <v>860</v>
      </c>
      <c r="F16" s="22">
        <f t="shared" si="0"/>
        <v>16.686069072564997</v>
      </c>
      <c r="G16" s="21">
        <f>(Z_СоответствиеКодов!H9)+Q19</f>
        <v>969</v>
      </c>
      <c r="H16" s="23">
        <f t="shared" si="1"/>
        <v>13.147896879240163</v>
      </c>
      <c r="I16" s="21">
        <f>'[1]10_1'!K15</f>
        <v>277</v>
      </c>
      <c r="J16" s="22">
        <f t="shared" si="2"/>
        <v>5.374466433837796</v>
      </c>
      <c r="K16" s="21">
        <f>(Z_СоответствиеКодов!J9)+P16</f>
        <v>537</v>
      </c>
      <c r="L16" s="23">
        <f t="shared" si="3"/>
        <v>7.28629579375848</v>
      </c>
      <c r="M16" s="8">
        <f t="shared" si="4"/>
        <v>13.147896879240163</v>
      </c>
      <c r="N16" s="8">
        <f t="shared" si="5"/>
        <v>7.28629579375848</v>
      </c>
      <c r="P16" s="16">
        <v>209</v>
      </c>
      <c r="Q16" s="16">
        <v>758</v>
      </c>
    </row>
    <row r="17" spans="1:17" ht="12.75" customHeight="1">
      <c r="A17" s="13">
        <v>9</v>
      </c>
      <c r="B17" s="5" t="s">
        <v>21</v>
      </c>
      <c r="C17" s="20">
        <f>'[1]10_1'!D16</f>
        <v>2053</v>
      </c>
      <c r="D17" s="20">
        <f>Z_СоответствиеКодов!G10</f>
        <v>2078</v>
      </c>
      <c r="E17" s="21">
        <f>'[1]10_1'!G16</f>
        <v>384</v>
      </c>
      <c r="F17" s="22">
        <f t="shared" si="0"/>
        <v>18.704335119337554</v>
      </c>
      <c r="G17" s="21">
        <f>(Z_СоответствиеКодов!H10)+Q20</f>
        <v>413</v>
      </c>
      <c r="H17" s="23">
        <f t="shared" si="1"/>
        <v>19.87487969201155</v>
      </c>
      <c r="I17" s="21">
        <f>'[1]10_1'!K16</f>
        <v>106</v>
      </c>
      <c r="J17" s="22">
        <f t="shared" si="2"/>
        <v>5.163175840233804</v>
      </c>
      <c r="K17" s="21">
        <f>(Z_СоответствиеКодов!J10)+P17</f>
        <v>122</v>
      </c>
      <c r="L17" s="23">
        <f t="shared" si="3"/>
        <v>5.871029836381136</v>
      </c>
      <c r="M17" s="8">
        <f t="shared" si="4"/>
        <v>19.87487969201155</v>
      </c>
      <c r="N17" s="8">
        <f t="shared" si="5"/>
        <v>5.871029836381136</v>
      </c>
      <c r="P17" s="16"/>
      <c r="Q17" s="16"/>
    </row>
    <row r="18" spans="1:17" ht="12.75" customHeight="1">
      <c r="A18" s="13">
        <v>10</v>
      </c>
      <c r="B18" s="5" t="s">
        <v>22</v>
      </c>
      <c r="C18" s="20">
        <f>'[1]10_1'!D17</f>
        <v>5588</v>
      </c>
      <c r="D18" s="20">
        <f>Z_СоответствиеКодов!G11</f>
        <v>6654</v>
      </c>
      <c r="E18" s="21">
        <f>'[1]10_1'!G17</f>
        <v>1197</v>
      </c>
      <c r="F18" s="22">
        <f t="shared" si="0"/>
        <v>21.420901932712955</v>
      </c>
      <c r="G18" s="21">
        <f>(Z_СоответствиеКодов!H11)+Q21</f>
        <v>1280</v>
      </c>
      <c r="H18" s="23">
        <f t="shared" si="1"/>
        <v>19.236549443943492</v>
      </c>
      <c r="I18" s="21">
        <f>'[1]10_1'!K17</f>
        <v>322</v>
      </c>
      <c r="J18" s="22">
        <f t="shared" si="2"/>
        <v>5.76234788833214</v>
      </c>
      <c r="K18" s="21">
        <f>(Z_СоответствиеКодов!J11)+P18</f>
        <v>332</v>
      </c>
      <c r="L18" s="23">
        <f t="shared" si="3"/>
        <v>4.9894800120228435</v>
      </c>
      <c r="M18" s="8">
        <f t="shared" si="4"/>
        <v>19.236549443943492</v>
      </c>
      <c r="N18" s="8">
        <f t="shared" si="5"/>
        <v>4.9894800120228435</v>
      </c>
      <c r="P18" s="16"/>
      <c r="Q18" s="16"/>
    </row>
    <row r="19" spans="1:17" ht="12.75" customHeight="1">
      <c r="A19" s="13">
        <v>11</v>
      </c>
      <c r="B19" s="5" t="s">
        <v>23</v>
      </c>
      <c r="C19" s="20">
        <f>'[1]10_1'!D18</f>
        <v>1777</v>
      </c>
      <c r="D19" s="20">
        <f>Z_СоответствиеКодов!G12</f>
        <v>1810</v>
      </c>
      <c r="E19" s="21">
        <f>'[1]10_1'!G18</f>
        <v>335</v>
      </c>
      <c r="F19" s="22">
        <f t="shared" si="0"/>
        <v>18.851997749015194</v>
      </c>
      <c r="G19" s="21">
        <f>(Z_СоответствиеКодов!H12)+Q22</f>
        <v>383</v>
      </c>
      <c r="H19" s="23">
        <f t="shared" si="1"/>
        <v>21.16022099447514</v>
      </c>
      <c r="I19" s="21">
        <f>'[1]10_1'!K18</f>
        <v>64</v>
      </c>
      <c r="J19" s="22">
        <f t="shared" si="2"/>
        <v>3.601575689364097</v>
      </c>
      <c r="K19" s="21">
        <f>(Z_СоответствиеКодов!J12)+P19</f>
        <v>66</v>
      </c>
      <c r="L19" s="23">
        <f t="shared" si="3"/>
        <v>3.6464088397790055</v>
      </c>
      <c r="M19" s="8">
        <f t="shared" si="4"/>
        <v>21.16022099447514</v>
      </c>
      <c r="N19" s="8">
        <f t="shared" si="5"/>
        <v>3.6464088397790055</v>
      </c>
      <c r="P19" s="16"/>
      <c r="Q19" s="16"/>
    </row>
    <row r="20" spans="1:17" ht="12.75" customHeight="1">
      <c r="A20" s="13">
        <v>12</v>
      </c>
      <c r="B20" s="5" t="s">
        <v>24</v>
      </c>
      <c r="C20" s="20">
        <f>'[1]10_1'!D19</f>
        <v>1977</v>
      </c>
      <c r="D20" s="20">
        <f>Z_СоответствиеКодов!G13</f>
        <v>1210</v>
      </c>
      <c r="E20" s="21">
        <f>'[1]10_1'!G19</f>
        <v>343</v>
      </c>
      <c r="F20" s="22">
        <f t="shared" si="0"/>
        <v>17.34951947395043</v>
      </c>
      <c r="G20" s="21">
        <f>(Z_СоответствиеКодов!H13)+Q23</f>
        <v>140</v>
      </c>
      <c r="H20" s="23">
        <f t="shared" si="1"/>
        <v>11.570247933884298</v>
      </c>
      <c r="I20" s="21">
        <f>'[1]10_1'!K19</f>
        <v>101</v>
      </c>
      <c r="J20" s="22">
        <f t="shared" si="2"/>
        <v>5.108750632271118</v>
      </c>
      <c r="K20" s="21">
        <f>(Z_СоответствиеКодов!J13)+P20</f>
        <v>44</v>
      </c>
      <c r="L20" s="23">
        <f t="shared" si="3"/>
        <v>3.6363636363636362</v>
      </c>
      <c r="M20" s="8">
        <f t="shared" si="4"/>
        <v>11.570247933884298</v>
      </c>
      <c r="N20" s="8">
        <f t="shared" si="5"/>
        <v>3.6363636363636362</v>
      </c>
      <c r="P20" s="16">
        <v>7</v>
      </c>
      <c r="Q20" s="16">
        <v>15</v>
      </c>
    </row>
    <row r="21" spans="1:14" ht="12.75" customHeight="1">
      <c r="A21" s="13">
        <v>13</v>
      </c>
      <c r="B21" s="5" t="s">
        <v>25</v>
      </c>
      <c r="C21" s="20">
        <f>'[1]10_1'!D20</f>
        <v>5225</v>
      </c>
      <c r="D21" s="20">
        <f>Z_СоответствиеКодов!G14</f>
        <v>5179</v>
      </c>
      <c r="E21" s="21">
        <f>'[1]10_1'!G20</f>
        <v>1153</v>
      </c>
      <c r="F21" s="22">
        <f t="shared" si="0"/>
        <v>22.066985645933013</v>
      </c>
      <c r="G21" s="21">
        <f>(Z_СоответствиеКодов!H14)+Q24</f>
        <v>1140</v>
      </c>
      <c r="H21" s="23">
        <f t="shared" si="1"/>
        <v>22.011971423054643</v>
      </c>
      <c r="I21" s="21">
        <f>'[1]10_1'!K20</f>
        <v>197</v>
      </c>
      <c r="J21" s="22">
        <f t="shared" si="2"/>
        <v>3.770334928229665</v>
      </c>
      <c r="K21" s="21">
        <f>Z_СоответствиеКодов!J14</f>
        <v>214</v>
      </c>
      <c r="L21" s="23">
        <f t="shared" si="3"/>
        <v>4.1320718285383276</v>
      </c>
      <c r="M21" s="8">
        <f t="shared" si="4"/>
        <v>22.011971423054643</v>
      </c>
      <c r="N21" s="8">
        <f t="shared" si="5"/>
        <v>4.1320718285383276</v>
      </c>
    </row>
    <row r="22" spans="1:14" ht="12.75" customHeight="1">
      <c r="A22" s="13">
        <v>14</v>
      </c>
      <c r="B22" s="5" t="s">
        <v>26</v>
      </c>
      <c r="C22" s="20">
        <f>'[1]10_1'!D21</f>
        <v>2936</v>
      </c>
      <c r="D22" s="20">
        <f>Z_СоответствиеКодов!G15</f>
        <v>2651</v>
      </c>
      <c r="E22" s="21">
        <f>'[1]10_1'!G21</f>
        <v>565</v>
      </c>
      <c r="F22" s="22">
        <f t="shared" si="0"/>
        <v>19.243869209809265</v>
      </c>
      <c r="G22" s="21">
        <f>(Z_СоответствиеКодов!H15)+Q25</f>
        <v>628</v>
      </c>
      <c r="H22" s="23">
        <f t="shared" si="1"/>
        <v>23.689173896642778</v>
      </c>
      <c r="I22" s="21">
        <f>'[1]10_1'!K21</f>
        <v>171</v>
      </c>
      <c r="J22" s="22">
        <f t="shared" si="2"/>
        <v>5.82425068119891</v>
      </c>
      <c r="K22" s="21">
        <f>Z_СоответствиеКодов!J15</f>
        <v>208</v>
      </c>
      <c r="L22" s="23">
        <f t="shared" si="3"/>
        <v>7.846095812900792</v>
      </c>
      <c r="M22" s="8">
        <f t="shared" si="4"/>
        <v>23.689173896642778</v>
      </c>
      <c r="N22" s="8">
        <f t="shared" si="5"/>
        <v>7.846095812900792</v>
      </c>
    </row>
    <row r="23" spans="1:14" ht="12.75" customHeight="1">
      <c r="A23" s="13">
        <v>15</v>
      </c>
      <c r="B23" s="5" t="s">
        <v>27</v>
      </c>
      <c r="C23" s="20">
        <f>'[1]10_1'!D22</f>
        <v>9253</v>
      </c>
      <c r="D23" s="20">
        <f>Z_СоответствиеКодов!G16</f>
        <v>8896</v>
      </c>
      <c r="E23" s="21">
        <f>'[1]10_1'!G22</f>
        <v>1419</v>
      </c>
      <c r="F23" s="22">
        <f t="shared" si="0"/>
        <v>15.335566843185994</v>
      </c>
      <c r="G23" s="21">
        <f>(Z_СоответствиеКодов!H16)+Q26</f>
        <v>1469</v>
      </c>
      <c r="H23" s="23">
        <f t="shared" si="1"/>
        <v>16.513039568345324</v>
      </c>
      <c r="I23" s="21">
        <f>'[1]10_1'!K22</f>
        <v>447</v>
      </c>
      <c r="J23" s="22">
        <f t="shared" si="2"/>
        <v>4.830865665189668</v>
      </c>
      <c r="K23" s="21">
        <f>Z_СоответствиеКодов!J16</f>
        <v>454</v>
      </c>
      <c r="L23" s="23">
        <f t="shared" si="3"/>
        <v>5.1034172661870505</v>
      </c>
      <c r="M23" s="8">
        <f t="shared" si="4"/>
        <v>16.513039568345324</v>
      </c>
      <c r="N23" s="8">
        <f t="shared" si="5"/>
        <v>5.1034172661870505</v>
      </c>
    </row>
    <row r="24" spans="1:14" ht="12.75" customHeight="1">
      <c r="A24" s="13">
        <v>16</v>
      </c>
      <c r="B24" s="5" t="s">
        <v>28</v>
      </c>
      <c r="C24" s="20">
        <f>'[1]10_1'!D23</f>
        <v>2807</v>
      </c>
      <c r="D24" s="20">
        <f>Z_СоответствиеКодов!G17</f>
        <v>2874</v>
      </c>
      <c r="E24" s="21">
        <f>'[1]10_1'!G23</f>
        <v>505</v>
      </c>
      <c r="F24" s="22">
        <f t="shared" si="0"/>
        <v>17.990737442109012</v>
      </c>
      <c r="G24" s="21">
        <f>(Z_СоответствиеКодов!H17)+Q27</f>
        <v>676</v>
      </c>
      <c r="H24" s="23">
        <f t="shared" si="1"/>
        <v>23.521224773834376</v>
      </c>
      <c r="I24" s="21">
        <f>'[1]10_1'!K23</f>
        <v>153</v>
      </c>
      <c r="J24" s="22">
        <f t="shared" si="2"/>
        <v>5.450659066619166</v>
      </c>
      <c r="K24" s="21">
        <f>Z_СоответствиеКодов!J17</f>
        <v>179</v>
      </c>
      <c r="L24" s="23">
        <f t="shared" si="3"/>
        <v>6.228253305497565</v>
      </c>
      <c r="M24" s="8">
        <f t="shared" si="4"/>
        <v>23.521224773834376</v>
      </c>
      <c r="N24" s="8">
        <f t="shared" si="5"/>
        <v>6.228253305497565</v>
      </c>
    </row>
    <row r="25" spans="1:14" ht="12.75" customHeight="1">
      <c r="A25" s="13">
        <v>17</v>
      </c>
      <c r="B25" s="5" t="s">
        <v>29</v>
      </c>
      <c r="C25" s="20">
        <f>'[1]10_1'!D24</f>
        <v>2478</v>
      </c>
      <c r="D25" s="20">
        <f>Z_СоответствиеКодов!G18</f>
        <v>2158</v>
      </c>
      <c r="E25" s="21">
        <f>'[1]10_1'!G24</f>
        <v>399</v>
      </c>
      <c r="F25" s="22">
        <f t="shared" si="0"/>
        <v>16.10169491525424</v>
      </c>
      <c r="G25" s="21">
        <f>(Z_СоответствиеКодов!H18)+Q28</f>
        <v>461</v>
      </c>
      <c r="H25" s="23">
        <f t="shared" si="1"/>
        <v>21.362372567191844</v>
      </c>
      <c r="I25" s="21">
        <f>'[1]10_1'!K24</f>
        <v>94</v>
      </c>
      <c r="J25" s="22">
        <f t="shared" si="2"/>
        <v>3.7933817594834545</v>
      </c>
      <c r="K25" s="21">
        <f>Z_СоответствиеКодов!J18</f>
        <v>105</v>
      </c>
      <c r="L25" s="23">
        <f t="shared" si="3"/>
        <v>4.865616311399444</v>
      </c>
      <c r="M25" s="8">
        <f t="shared" si="4"/>
        <v>21.362372567191844</v>
      </c>
      <c r="N25" s="8">
        <f t="shared" si="5"/>
        <v>4.865616311399444</v>
      </c>
    </row>
    <row r="26" spans="1:14" ht="12.75" customHeight="1">
      <c r="A26" s="13">
        <v>18</v>
      </c>
      <c r="B26" s="5" t="s">
        <v>30</v>
      </c>
      <c r="C26" s="20">
        <f>'[1]10_1'!D25</f>
        <v>2746</v>
      </c>
      <c r="D26" s="20">
        <f>Z_СоответствиеКодов!G19</f>
        <v>2389</v>
      </c>
      <c r="E26" s="21">
        <f>'[1]10_1'!G25</f>
        <v>566</v>
      </c>
      <c r="F26" s="22">
        <f t="shared" si="0"/>
        <v>20.61179898033503</v>
      </c>
      <c r="G26" s="21">
        <f>(Z_СоответствиеКодов!H19)+Q29</f>
        <v>640</v>
      </c>
      <c r="H26" s="23">
        <f t="shared" si="1"/>
        <v>26.78945165341147</v>
      </c>
      <c r="I26" s="21">
        <f>'[1]10_1'!K25</f>
        <v>177</v>
      </c>
      <c r="J26" s="22">
        <f t="shared" si="2"/>
        <v>6.445739257101238</v>
      </c>
      <c r="K26" s="21">
        <f>Z_СоответствиеКодов!J19</f>
        <v>135</v>
      </c>
      <c r="L26" s="23">
        <f t="shared" si="3"/>
        <v>5.650899958141482</v>
      </c>
      <c r="M26" s="8">
        <f t="shared" si="4"/>
        <v>26.78945165341147</v>
      </c>
      <c r="N26" s="8">
        <f t="shared" si="5"/>
        <v>5.650899958141482</v>
      </c>
    </row>
    <row r="27" spans="1:14" ht="12.75" customHeight="1">
      <c r="A27" s="13">
        <v>19</v>
      </c>
      <c r="B27" s="5" t="s">
        <v>31</v>
      </c>
      <c r="C27" s="20">
        <f>'[1]10_1'!D26</f>
        <v>1081</v>
      </c>
      <c r="D27" s="20">
        <f>Z_СоответствиеКодов!G20</f>
        <v>1022</v>
      </c>
      <c r="E27" s="21">
        <f>'[1]10_1'!G26</f>
        <v>322</v>
      </c>
      <c r="F27" s="22">
        <f t="shared" si="0"/>
        <v>29.78723404255319</v>
      </c>
      <c r="G27" s="21">
        <f>(Z_СоответствиеКодов!H20)+Q30</f>
        <v>308</v>
      </c>
      <c r="H27" s="23">
        <f t="shared" si="1"/>
        <v>30.136986301369863</v>
      </c>
      <c r="I27" s="21">
        <f>'[1]10_1'!K26</f>
        <v>83</v>
      </c>
      <c r="J27" s="22">
        <f t="shared" si="2"/>
        <v>7.678075855689177</v>
      </c>
      <c r="K27" s="21">
        <f>Z_СоответствиеКодов!J20</f>
        <v>74</v>
      </c>
      <c r="L27" s="23">
        <f t="shared" si="3"/>
        <v>7.240704500978474</v>
      </c>
      <c r="M27" s="8">
        <f t="shared" si="4"/>
        <v>30.136986301369863</v>
      </c>
      <c r="N27" s="8">
        <f t="shared" si="5"/>
        <v>7.240704500978474</v>
      </c>
    </row>
    <row r="28" spans="1:14" ht="12.75" customHeight="1">
      <c r="A28" s="13">
        <v>20</v>
      </c>
      <c r="B28" s="5" t="s">
        <v>32</v>
      </c>
      <c r="C28" s="20">
        <f>'[1]10_1'!D27</f>
        <v>8282</v>
      </c>
      <c r="D28" s="20">
        <f>Z_СоответствиеКодов!G21</f>
        <v>9416</v>
      </c>
      <c r="E28" s="21">
        <f>'[1]10_1'!G27</f>
        <v>1669</v>
      </c>
      <c r="F28" s="22">
        <f t="shared" si="0"/>
        <v>20.152137164936004</v>
      </c>
      <c r="G28" s="21">
        <f>(Z_СоответствиеКодов!H21)+Q31</f>
        <v>2137</v>
      </c>
      <c r="H28" s="23">
        <f t="shared" si="1"/>
        <v>22.69541206457094</v>
      </c>
      <c r="I28" s="21">
        <f>'[1]10_1'!K27</f>
        <v>527</v>
      </c>
      <c r="J28" s="22">
        <f t="shared" si="2"/>
        <v>6.36319729533929</v>
      </c>
      <c r="K28" s="21">
        <f>Z_СоответствиеКодов!J21</f>
        <v>676</v>
      </c>
      <c r="L28" s="23">
        <f t="shared" si="3"/>
        <v>7.1792693288020395</v>
      </c>
      <c r="M28" s="8">
        <f t="shared" si="4"/>
        <v>22.69541206457094</v>
      </c>
      <c r="N28" s="8">
        <f t="shared" si="5"/>
        <v>7.1792693288020395</v>
      </c>
    </row>
    <row r="29" spans="1:14" ht="12.75" customHeight="1">
      <c r="A29" s="13">
        <v>21</v>
      </c>
      <c r="B29" s="5" t="s">
        <v>33</v>
      </c>
      <c r="C29" s="20">
        <f>'[1]10_1'!D28</f>
        <v>1871</v>
      </c>
      <c r="D29" s="20">
        <f>Z_СоответствиеКодов!G22</f>
        <v>1953</v>
      </c>
      <c r="E29" s="21">
        <f>'[1]10_1'!G28</f>
        <v>541</v>
      </c>
      <c r="F29" s="22">
        <f t="shared" si="0"/>
        <v>28.915018706574024</v>
      </c>
      <c r="G29" s="21">
        <f>(Z_СоответствиеКодов!H22)+Q32</f>
        <v>506</v>
      </c>
      <c r="H29" s="23">
        <f t="shared" si="1"/>
        <v>25.908858166922684</v>
      </c>
      <c r="I29" s="21">
        <f>'[1]10_1'!K28</f>
        <v>167</v>
      </c>
      <c r="J29" s="22">
        <f t="shared" si="2"/>
        <v>8.925708177445216</v>
      </c>
      <c r="K29" s="21">
        <f>Z_СоответствиеКодов!J22</f>
        <v>146</v>
      </c>
      <c r="L29" s="23">
        <f t="shared" si="3"/>
        <v>7.475678443420379</v>
      </c>
      <c r="M29" s="8">
        <f t="shared" si="4"/>
        <v>25.908858166922684</v>
      </c>
      <c r="N29" s="8">
        <f t="shared" si="5"/>
        <v>7.475678443420379</v>
      </c>
    </row>
    <row r="30" spans="1:14" ht="12.75" customHeight="1">
      <c r="A30" s="13">
        <v>22</v>
      </c>
      <c r="B30" s="5" t="s">
        <v>34</v>
      </c>
      <c r="C30" s="20">
        <f>'[1]10_1'!D29</f>
        <v>2755</v>
      </c>
      <c r="D30" s="20">
        <f>Z_СоответствиеКодов!G23</f>
        <v>2674</v>
      </c>
      <c r="E30" s="21">
        <f>'[1]10_1'!G29</f>
        <v>388</v>
      </c>
      <c r="F30" s="22">
        <f t="shared" si="0"/>
        <v>14.083484573502723</v>
      </c>
      <c r="G30" s="21">
        <f>(Z_СоответствиеКодов!H23)+Q33</f>
        <v>440</v>
      </c>
      <c r="H30" s="23">
        <f t="shared" si="1"/>
        <v>16.454749439042633</v>
      </c>
      <c r="I30" s="21">
        <f>'[1]10_1'!K29</f>
        <v>81</v>
      </c>
      <c r="J30" s="22">
        <f t="shared" si="2"/>
        <v>2.94010889292196</v>
      </c>
      <c r="K30" s="21">
        <f>Z_СоответствиеКодов!J23</f>
        <v>95</v>
      </c>
      <c r="L30" s="23">
        <f t="shared" si="3"/>
        <v>3.5527299925205686</v>
      </c>
      <c r="M30" s="8">
        <f t="shared" si="4"/>
        <v>16.454749439042633</v>
      </c>
      <c r="N30" s="8">
        <f t="shared" si="5"/>
        <v>3.5527299925205686</v>
      </c>
    </row>
    <row r="31" spans="1:14" ht="12.75" customHeight="1">
      <c r="A31" s="13">
        <v>23</v>
      </c>
      <c r="B31" s="5" t="s">
        <v>35</v>
      </c>
      <c r="C31" s="20">
        <f>'[1]10_1'!D30</f>
        <v>3080</v>
      </c>
      <c r="D31" s="20">
        <f>Z_СоответствиеКодов!G24</f>
        <v>3128</v>
      </c>
      <c r="E31" s="21">
        <f>'[1]10_1'!G30</f>
        <v>676</v>
      </c>
      <c r="F31" s="22">
        <f t="shared" si="0"/>
        <v>21.948051948051948</v>
      </c>
      <c r="G31" s="21">
        <f>(Z_СоответствиеКодов!H24)+Q34</f>
        <v>588</v>
      </c>
      <c r="H31" s="23">
        <f t="shared" si="1"/>
        <v>18.797953964194374</v>
      </c>
      <c r="I31" s="21">
        <f>'[1]10_1'!K30</f>
        <v>182</v>
      </c>
      <c r="J31" s="22">
        <f t="shared" si="2"/>
        <v>5.909090909090909</v>
      </c>
      <c r="K31" s="21">
        <f>Z_СоответствиеКодов!J24</f>
        <v>134</v>
      </c>
      <c r="L31" s="23">
        <f t="shared" si="3"/>
        <v>4.283887468030691</v>
      </c>
      <c r="M31" s="8">
        <f t="shared" si="4"/>
        <v>18.797953964194374</v>
      </c>
      <c r="N31" s="8">
        <f t="shared" si="5"/>
        <v>4.283887468030691</v>
      </c>
    </row>
    <row r="32" spans="1:14" ht="12.75" customHeight="1">
      <c r="A32" s="13">
        <v>24</v>
      </c>
      <c r="B32" s="5" t="s">
        <v>36</v>
      </c>
      <c r="C32" s="20">
        <f>'[1]10_1'!D31</f>
        <v>1294</v>
      </c>
      <c r="D32" s="20">
        <f>Z_СоответствиеКодов!G25</f>
        <v>1116</v>
      </c>
      <c r="E32" s="21">
        <f>'[1]10_1'!G31</f>
        <v>241</v>
      </c>
      <c r="F32" s="22">
        <f t="shared" si="0"/>
        <v>18.624420401854714</v>
      </c>
      <c r="G32" s="21">
        <f>(Z_СоответствиеКодов!H25)+Q35</f>
        <v>218</v>
      </c>
      <c r="H32" s="23">
        <f t="shared" si="1"/>
        <v>19.53405017921147</v>
      </c>
      <c r="I32" s="21">
        <f>'[1]10_1'!K31</f>
        <v>50</v>
      </c>
      <c r="J32" s="22">
        <f t="shared" si="2"/>
        <v>3.8639876352395675</v>
      </c>
      <c r="K32" s="21">
        <f>Z_СоответствиеКодов!J25</f>
        <v>46</v>
      </c>
      <c r="L32" s="23">
        <f t="shared" si="3"/>
        <v>4.121863799283154</v>
      </c>
      <c r="M32" s="8">
        <f t="shared" si="4"/>
        <v>19.53405017921147</v>
      </c>
      <c r="N32" s="8">
        <f t="shared" si="5"/>
        <v>4.121863799283154</v>
      </c>
    </row>
    <row r="33" spans="1:14" ht="12.75" customHeight="1">
      <c r="A33" s="13">
        <v>25</v>
      </c>
      <c r="B33" s="5" t="s">
        <v>37</v>
      </c>
      <c r="C33" s="20">
        <f>'[1]10_1'!D32</f>
        <v>2329</v>
      </c>
      <c r="D33" s="20">
        <f>Z_СоответствиеКодов!G26</f>
        <v>1711</v>
      </c>
      <c r="E33" s="21">
        <f>'[1]10_1'!G32</f>
        <v>337</v>
      </c>
      <c r="F33" s="22">
        <f t="shared" si="0"/>
        <v>14.469729497638472</v>
      </c>
      <c r="G33" s="21">
        <f>(Z_СоответствиеКодов!H26)+Q36</f>
        <v>290</v>
      </c>
      <c r="H33" s="23">
        <f t="shared" si="1"/>
        <v>16.949152542372882</v>
      </c>
      <c r="I33" s="21">
        <f>'[1]10_1'!K32</f>
        <v>65</v>
      </c>
      <c r="J33" s="22">
        <f t="shared" si="2"/>
        <v>2.7908973808501503</v>
      </c>
      <c r="K33" s="21">
        <f>Z_СоответствиеКодов!J26</f>
        <v>57</v>
      </c>
      <c r="L33" s="23">
        <f t="shared" si="3"/>
        <v>3.331385154880187</v>
      </c>
      <c r="M33" s="8">
        <f t="shared" si="4"/>
        <v>16.949152542372882</v>
      </c>
      <c r="N33" s="8">
        <f t="shared" si="5"/>
        <v>3.331385154880187</v>
      </c>
    </row>
    <row r="34" spans="1:14" ht="12.75" customHeight="1">
      <c r="A34" s="13">
        <v>26</v>
      </c>
      <c r="B34" s="5" t="s">
        <v>38</v>
      </c>
      <c r="C34" s="20">
        <f>'[1]10_1'!D33</f>
        <v>30629</v>
      </c>
      <c r="D34" s="20">
        <f>Z_СоответствиеКодов!G27</f>
        <v>25040</v>
      </c>
      <c r="E34" s="21">
        <f>'[1]10_1'!G33</f>
        <v>6113</v>
      </c>
      <c r="F34" s="22">
        <f t="shared" si="0"/>
        <v>19.95820953997845</v>
      </c>
      <c r="G34" s="21">
        <f>(Z_СоответствиеКодов!H27)+Q37</f>
        <v>7039</v>
      </c>
      <c r="H34" s="23">
        <f>IF(D34=0,IF(G34=0,0,100),M34)</f>
        <v>28.111022364217252</v>
      </c>
      <c r="I34" s="21">
        <f>'[1]10_1'!K33</f>
        <v>1493</v>
      </c>
      <c r="J34" s="22">
        <f t="shared" si="2"/>
        <v>4.874465375950896</v>
      </c>
      <c r="K34" s="21">
        <f>Z_СоответствиеКодов!J27</f>
        <v>1728</v>
      </c>
      <c r="L34" s="23">
        <f t="shared" si="3"/>
        <v>6.900958466453674</v>
      </c>
      <c r="M34" s="8">
        <f t="shared" si="4"/>
        <v>28.111022364217252</v>
      </c>
      <c r="N34" s="8">
        <f t="shared" si="5"/>
        <v>6.900958466453674</v>
      </c>
    </row>
    <row r="35" spans="1:14" ht="12.75" customHeight="1">
      <c r="A35" s="13">
        <v>27</v>
      </c>
      <c r="B35" s="5" t="s">
        <v>39</v>
      </c>
      <c r="C35" s="20"/>
      <c r="D35" s="20"/>
      <c r="E35" s="21"/>
      <c r="F35" s="22"/>
      <c r="G35" s="21"/>
      <c r="H35" s="23"/>
      <c r="I35" s="21"/>
      <c r="J35" s="22"/>
      <c r="K35" s="21"/>
      <c r="L35" s="23"/>
      <c r="M35" s="8" t="e">
        <f t="shared" si="4"/>
        <v>#DIV/0!</v>
      </c>
      <c r="N35" s="8" t="e">
        <f t="shared" si="5"/>
        <v>#DIV/0!</v>
      </c>
    </row>
    <row r="36" spans="1:14" ht="12.75" customHeight="1">
      <c r="A36" s="26">
        <v>28</v>
      </c>
      <c r="B36" s="25" t="s">
        <v>40</v>
      </c>
      <c r="C36" s="27">
        <f>'[1]10_1'!D35</f>
        <v>115361</v>
      </c>
      <c r="D36" s="28">
        <f>SUM(D9:D35)</f>
        <v>111186</v>
      </c>
      <c r="E36" s="29">
        <f>'[1]10_1'!G35</f>
        <v>22634</v>
      </c>
      <c r="F36" s="30">
        <f t="shared" si="0"/>
        <v>19.620148923813073</v>
      </c>
      <c r="G36" s="28">
        <f>SUM(G9:G35)</f>
        <v>24694</v>
      </c>
      <c r="H36" s="31">
        <f t="shared" si="1"/>
        <v>22.2096307089022</v>
      </c>
      <c r="I36" s="29">
        <f>'[1]10_1'!K35</f>
        <v>6024</v>
      </c>
      <c r="J36" s="30">
        <f t="shared" si="2"/>
        <v>5.221868742469292</v>
      </c>
      <c r="K36" s="28">
        <f>SUM(K9:K35)</f>
        <v>6446</v>
      </c>
      <c r="L36" s="31">
        <f t="shared" si="3"/>
        <v>5.797492490061698</v>
      </c>
      <c r="M36" s="8">
        <f t="shared" si="4"/>
        <v>22.2096307089022</v>
      </c>
      <c r="N36" s="8">
        <f t="shared" si="5"/>
        <v>5.797492490061698</v>
      </c>
    </row>
    <row r="37" ht="14.25" customHeight="1">
      <c r="C37" s="6"/>
    </row>
    <row r="38" ht="12.75">
      <c r="B38" s="1" t="s">
        <v>41</v>
      </c>
    </row>
    <row r="42" ht="12.75">
      <c r="K42" s="6"/>
    </row>
  </sheetData>
  <sheetProtection/>
  <mergeCells count="8">
    <mergeCell ref="B2:L2"/>
    <mergeCell ref="A4:A7"/>
    <mergeCell ref="B4:B7"/>
    <mergeCell ref="C4:D6"/>
    <mergeCell ref="E4:L4"/>
    <mergeCell ref="E5:H6"/>
    <mergeCell ref="I5:L5"/>
    <mergeCell ref="I6:L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7" sqref="H7"/>
    </sheetView>
  </sheetViews>
  <sheetFormatPr defaultColWidth="9.00390625" defaultRowHeight="12.75"/>
  <cols>
    <col min="8" max="8" width="11.25390625" style="0" customWidth="1"/>
    <col min="9" max="9" width="12.25390625" style="0" customWidth="1"/>
  </cols>
  <sheetData>
    <row r="1" spans="1:10" ht="12.75">
      <c r="A1" s="7" t="s">
        <v>42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50</v>
      </c>
      <c r="J1" s="7" t="s">
        <v>51</v>
      </c>
    </row>
    <row r="2" spans="1:10" ht="12.75">
      <c r="A2" s="7">
        <v>30</v>
      </c>
      <c r="B2" s="7">
        <v>23</v>
      </c>
      <c r="C2" s="7">
        <v>1</v>
      </c>
      <c r="D2" s="7">
        <v>1</v>
      </c>
      <c r="E2" s="7" t="s">
        <v>52</v>
      </c>
      <c r="F2" s="7">
        <v>1</v>
      </c>
      <c r="G2" s="7">
        <v>0</v>
      </c>
      <c r="H2" s="7"/>
      <c r="I2" s="7"/>
      <c r="J2" s="7"/>
    </row>
    <row r="3" spans="1:10" ht="12.75">
      <c r="A3" s="7">
        <v>24</v>
      </c>
      <c r="B3" s="7">
        <v>5</v>
      </c>
      <c r="C3" s="7">
        <v>2</v>
      </c>
      <c r="D3" s="7">
        <v>2</v>
      </c>
      <c r="E3" s="7" t="s">
        <v>53</v>
      </c>
      <c r="F3" s="7">
        <v>2</v>
      </c>
      <c r="G3" s="7">
        <v>1627</v>
      </c>
      <c r="H3" s="7">
        <v>380</v>
      </c>
      <c r="I3" s="7">
        <v>15</v>
      </c>
      <c r="J3" s="7">
        <v>86</v>
      </c>
    </row>
    <row r="4" spans="1:10" ht="12.75">
      <c r="A4" s="7">
        <v>25</v>
      </c>
      <c r="B4" s="7">
        <v>14</v>
      </c>
      <c r="C4" s="7">
        <v>3</v>
      </c>
      <c r="D4" s="7">
        <v>3</v>
      </c>
      <c r="E4" s="7" t="s">
        <v>54</v>
      </c>
      <c r="F4" s="7">
        <v>3</v>
      </c>
      <c r="G4" s="7">
        <v>1441</v>
      </c>
      <c r="H4" s="7">
        <v>354</v>
      </c>
      <c r="I4" s="7">
        <v>21</v>
      </c>
      <c r="J4" s="7">
        <v>106</v>
      </c>
    </row>
    <row r="5" spans="1:10" ht="12.75">
      <c r="A5" s="7">
        <v>2</v>
      </c>
      <c r="B5" s="7">
        <v>1</v>
      </c>
      <c r="C5" s="7">
        <v>4</v>
      </c>
      <c r="D5" s="7">
        <v>4</v>
      </c>
      <c r="E5" s="7" t="s">
        <v>55</v>
      </c>
      <c r="F5" s="7">
        <v>4</v>
      </c>
      <c r="G5" s="7">
        <v>11912</v>
      </c>
      <c r="H5" s="7">
        <v>2418</v>
      </c>
      <c r="I5" s="7">
        <v>139</v>
      </c>
      <c r="J5" s="7">
        <v>603</v>
      </c>
    </row>
    <row r="6" spans="1:10" ht="12.75">
      <c r="A6" s="7">
        <v>5</v>
      </c>
      <c r="B6" s="7">
        <v>3</v>
      </c>
      <c r="C6" s="7">
        <v>5</v>
      </c>
      <c r="D6" s="7">
        <v>5</v>
      </c>
      <c r="E6" s="7" t="s">
        <v>56</v>
      </c>
      <c r="F6" s="7">
        <v>5</v>
      </c>
      <c r="G6" s="7">
        <v>2841</v>
      </c>
      <c r="H6" s="7">
        <v>347</v>
      </c>
      <c r="I6" s="7">
        <v>7</v>
      </c>
      <c r="J6" s="7">
        <v>87</v>
      </c>
    </row>
    <row r="7" spans="1:10" ht="12.75">
      <c r="A7" s="7">
        <v>26</v>
      </c>
      <c r="B7" s="7">
        <v>6</v>
      </c>
      <c r="C7" s="7">
        <v>6</v>
      </c>
      <c r="D7" s="7">
        <v>6</v>
      </c>
      <c r="E7" s="7" t="s">
        <v>57</v>
      </c>
      <c r="F7" s="7">
        <v>6</v>
      </c>
      <c r="G7" s="7">
        <v>2587</v>
      </c>
      <c r="H7" s="7">
        <v>393</v>
      </c>
      <c r="I7" s="7">
        <v>18</v>
      </c>
      <c r="J7" s="7">
        <v>114</v>
      </c>
    </row>
    <row r="8" spans="1:10" ht="12.75">
      <c r="A8" s="7">
        <v>14</v>
      </c>
      <c r="B8" s="7">
        <v>15</v>
      </c>
      <c r="C8" s="7">
        <v>7</v>
      </c>
      <c r="D8" s="7">
        <v>7</v>
      </c>
      <c r="E8" s="7" t="s">
        <v>58</v>
      </c>
      <c r="F8" s="7">
        <v>7</v>
      </c>
      <c r="G8" s="7">
        <v>1449</v>
      </c>
      <c r="H8" s="7">
        <v>291</v>
      </c>
      <c r="I8" s="7">
        <v>6</v>
      </c>
      <c r="J8" s="7">
        <v>86</v>
      </c>
    </row>
    <row r="9" spans="1:10" ht="12.75">
      <c r="A9" s="7">
        <v>6</v>
      </c>
      <c r="B9" s="7">
        <v>8</v>
      </c>
      <c r="C9" s="7">
        <v>8</v>
      </c>
      <c r="D9" s="7">
        <v>8</v>
      </c>
      <c r="E9" s="7" t="s">
        <v>59</v>
      </c>
      <c r="F9" s="7">
        <v>8</v>
      </c>
      <c r="G9" s="7">
        <v>7370</v>
      </c>
      <c r="H9" s="7">
        <v>969</v>
      </c>
      <c r="I9" s="7">
        <v>38</v>
      </c>
      <c r="J9" s="7">
        <v>328</v>
      </c>
    </row>
    <row r="10" spans="1:10" ht="12.75">
      <c r="A10" s="7">
        <v>15</v>
      </c>
      <c r="B10" s="7">
        <v>16</v>
      </c>
      <c r="C10" s="7">
        <v>9</v>
      </c>
      <c r="D10" s="7">
        <v>9</v>
      </c>
      <c r="E10" s="7" t="s">
        <v>60</v>
      </c>
      <c r="F10" s="7">
        <v>9</v>
      </c>
      <c r="G10" s="7">
        <v>2078</v>
      </c>
      <c r="H10" s="7">
        <v>398</v>
      </c>
      <c r="I10" s="7">
        <v>13</v>
      </c>
      <c r="J10" s="7">
        <v>122</v>
      </c>
    </row>
    <row r="11" spans="1:10" ht="12.75">
      <c r="A11" s="7">
        <v>9</v>
      </c>
      <c r="B11" s="7">
        <v>10</v>
      </c>
      <c r="C11" s="7">
        <v>10</v>
      </c>
      <c r="D11" s="7">
        <v>10</v>
      </c>
      <c r="E11" s="7" t="s">
        <v>61</v>
      </c>
      <c r="F11" s="7">
        <v>10</v>
      </c>
      <c r="G11" s="7">
        <v>6654</v>
      </c>
      <c r="H11" s="7">
        <v>1280</v>
      </c>
      <c r="I11" s="7">
        <v>46</v>
      </c>
      <c r="J11" s="7">
        <v>332</v>
      </c>
    </row>
    <row r="12" spans="1:10" ht="12.75">
      <c r="A12" s="7">
        <v>3</v>
      </c>
      <c r="B12" s="7">
        <v>2</v>
      </c>
      <c r="C12" s="7">
        <v>11</v>
      </c>
      <c r="D12" s="7">
        <v>11</v>
      </c>
      <c r="E12" s="7" t="s">
        <v>62</v>
      </c>
      <c r="F12" s="7">
        <v>11</v>
      </c>
      <c r="G12" s="7">
        <v>1810</v>
      </c>
      <c r="H12" s="7">
        <v>383</v>
      </c>
      <c r="I12" s="7">
        <v>12</v>
      </c>
      <c r="J12" s="7">
        <v>66</v>
      </c>
    </row>
    <row r="13" spans="1:10" ht="12.75">
      <c r="A13" s="7">
        <v>7</v>
      </c>
      <c r="B13" s="7">
        <v>4</v>
      </c>
      <c r="C13" s="7">
        <v>12</v>
      </c>
      <c r="D13" s="7">
        <v>12</v>
      </c>
      <c r="E13" s="7" t="s">
        <v>63</v>
      </c>
      <c r="F13" s="7">
        <v>12</v>
      </c>
      <c r="G13" s="7">
        <v>1210</v>
      </c>
      <c r="H13" s="7">
        <v>140</v>
      </c>
      <c r="I13" s="7">
        <v>5</v>
      </c>
      <c r="J13" s="7">
        <v>37</v>
      </c>
    </row>
    <row r="14" spans="1:10" ht="12.75">
      <c r="A14" s="7">
        <v>16</v>
      </c>
      <c r="B14" s="7">
        <v>17</v>
      </c>
      <c r="C14" s="7">
        <v>13</v>
      </c>
      <c r="D14" s="7">
        <v>13</v>
      </c>
      <c r="E14" s="7" t="s">
        <v>64</v>
      </c>
      <c r="F14" s="7">
        <v>13</v>
      </c>
      <c r="G14" s="7">
        <v>5179</v>
      </c>
      <c r="H14" s="7">
        <v>1140</v>
      </c>
      <c r="I14" s="7">
        <v>20</v>
      </c>
      <c r="J14" s="7">
        <v>214</v>
      </c>
    </row>
    <row r="15" spans="1:10" ht="12.75">
      <c r="A15" s="7">
        <v>20</v>
      </c>
      <c r="B15" s="7">
        <v>21</v>
      </c>
      <c r="C15" s="7">
        <v>14</v>
      </c>
      <c r="D15" s="7">
        <v>14</v>
      </c>
      <c r="E15" s="7" t="s">
        <v>65</v>
      </c>
      <c r="F15" s="7">
        <v>14</v>
      </c>
      <c r="G15" s="7">
        <v>2651</v>
      </c>
      <c r="H15" s="7">
        <v>628</v>
      </c>
      <c r="I15" s="7">
        <v>32</v>
      </c>
      <c r="J15" s="7">
        <v>208</v>
      </c>
    </row>
    <row r="16" spans="1:10" ht="12.75">
      <c r="A16" s="7">
        <v>21</v>
      </c>
      <c r="B16" s="7">
        <v>22</v>
      </c>
      <c r="C16" s="7">
        <v>15</v>
      </c>
      <c r="D16" s="7">
        <v>15</v>
      </c>
      <c r="E16" s="7" t="s">
        <v>66</v>
      </c>
      <c r="F16" s="7">
        <v>15</v>
      </c>
      <c r="G16" s="7">
        <v>8896</v>
      </c>
      <c r="H16" s="7">
        <v>1469</v>
      </c>
      <c r="I16" s="7">
        <v>47</v>
      </c>
      <c r="J16" s="7">
        <v>454</v>
      </c>
    </row>
    <row r="17" spans="1:10" ht="12.75">
      <c r="A17" s="7">
        <v>35</v>
      </c>
      <c r="B17" s="7">
        <v>25</v>
      </c>
      <c r="C17" s="7">
        <v>16</v>
      </c>
      <c r="D17" s="7">
        <v>16</v>
      </c>
      <c r="E17" s="7" t="s">
        <v>67</v>
      </c>
      <c r="F17" s="7">
        <v>16</v>
      </c>
      <c r="G17" s="7">
        <v>2874</v>
      </c>
      <c r="H17" s="7">
        <v>676</v>
      </c>
      <c r="I17" s="7">
        <v>13</v>
      </c>
      <c r="J17" s="7">
        <v>179</v>
      </c>
    </row>
    <row r="18" spans="1:10" ht="12.75">
      <c r="A18" s="7">
        <v>27</v>
      </c>
      <c r="B18" s="7">
        <v>18</v>
      </c>
      <c r="C18" s="7">
        <v>17</v>
      </c>
      <c r="D18" s="7">
        <v>17</v>
      </c>
      <c r="E18" s="7" t="s">
        <v>68</v>
      </c>
      <c r="F18" s="7">
        <v>17</v>
      </c>
      <c r="G18" s="7">
        <v>2158</v>
      </c>
      <c r="H18" s="7">
        <v>461</v>
      </c>
      <c r="I18" s="7">
        <v>22</v>
      </c>
      <c r="J18" s="7">
        <v>105</v>
      </c>
    </row>
    <row r="19" spans="1:10" ht="12.75">
      <c r="A19" s="7">
        <v>33</v>
      </c>
      <c r="B19" s="7">
        <v>26</v>
      </c>
      <c r="C19" s="7">
        <v>18</v>
      </c>
      <c r="D19" s="7">
        <v>18</v>
      </c>
      <c r="E19" s="7" t="s">
        <v>69</v>
      </c>
      <c r="F19" s="7">
        <v>18</v>
      </c>
      <c r="G19" s="7">
        <v>2389</v>
      </c>
      <c r="H19" s="7">
        <v>640</v>
      </c>
      <c r="I19" s="7">
        <v>8</v>
      </c>
      <c r="J19" s="7">
        <v>135</v>
      </c>
    </row>
    <row r="20" spans="1:10" ht="12.75">
      <c r="A20" s="7">
        <v>17</v>
      </c>
      <c r="B20" s="7">
        <v>19</v>
      </c>
      <c r="C20" s="7">
        <v>19</v>
      </c>
      <c r="D20" s="7">
        <v>19</v>
      </c>
      <c r="E20" s="7" t="s">
        <v>70</v>
      </c>
      <c r="F20" s="7">
        <v>19</v>
      </c>
      <c r="G20" s="7">
        <v>1022</v>
      </c>
      <c r="H20" s="7">
        <v>308</v>
      </c>
      <c r="I20" s="7">
        <v>13</v>
      </c>
      <c r="J20" s="7">
        <v>74</v>
      </c>
    </row>
    <row r="21" spans="1:10" ht="12.75">
      <c r="A21" s="7">
        <v>34</v>
      </c>
      <c r="B21" s="7">
        <v>27</v>
      </c>
      <c r="C21" s="7">
        <v>20</v>
      </c>
      <c r="D21" s="7">
        <v>20</v>
      </c>
      <c r="E21" s="7" t="s">
        <v>71</v>
      </c>
      <c r="F21" s="7">
        <v>20</v>
      </c>
      <c r="G21" s="7">
        <v>9416</v>
      </c>
      <c r="H21" s="7">
        <v>2137</v>
      </c>
      <c r="I21" s="7">
        <v>55</v>
      </c>
      <c r="J21" s="7">
        <v>676</v>
      </c>
    </row>
    <row r="22" spans="1:10" ht="12.75">
      <c r="A22" s="7">
        <v>22</v>
      </c>
      <c r="B22" s="7">
        <v>9</v>
      </c>
      <c r="C22" s="7">
        <v>21</v>
      </c>
      <c r="D22" s="7">
        <v>21</v>
      </c>
      <c r="E22" s="7" t="s">
        <v>72</v>
      </c>
      <c r="F22" s="7">
        <v>21</v>
      </c>
      <c r="G22" s="7">
        <v>1953</v>
      </c>
      <c r="H22" s="7">
        <v>506</v>
      </c>
      <c r="I22" s="7">
        <v>20</v>
      </c>
      <c r="J22" s="7">
        <v>146</v>
      </c>
    </row>
    <row r="23" spans="1:10" ht="12.75">
      <c r="A23" s="7">
        <v>28</v>
      </c>
      <c r="B23" s="7">
        <v>7</v>
      </c>
      <c r="C23" s="7">
        <v>22</v>
      </c>
      <c r="D23" s="7">
        <v>22</v>
      </c>
      <c r="E23" s="7" t="s">
        <v>73</v>
      </c>
      <c r="F23" s="7">
        <v>22</v>
      </c>
      <c r="G23" s="7">
        <v>2674</v>
      </c>
      <c r="H23" s="7">
        <v>440</v>
      </c>
      <c r="I23" s="7">
        <v>20</v>
      </c>
      <c r="J23" s="7">
        <v>95</v>
      </c>
    </row>
    <row r="24" spans="1:10" ht="12.75">
      <c r="A24" s="7">
        <v>10</v>
      </c>
      <c r="B24" s="7">
        <v>11</v>
      </c>
      <c r="C24" s="7">
        <v>23</v>
      </c>
      <c r="D24" s="7">
        <v>23</v>
      </c>
      <c r="E24" s="7" t="s">
        <v>74</v>
      </c>
      <c r="F24" s="7">
        <v>23</v>
      </c>
      <c r="G24" s="7">
        <v>3128</v>
      </c>
      <c r="H24" s="7">
        <v>588</v>
      </c>
      <c r="I24" s="7">
        <v>13</v>
      </c>
      <c r="J24" s="7">
        <v>134</v>
      </c>
    </row>
    <row r="25" spans="1:10" ht="12.75">
      <c r="A25" s="7">
        <v>18</v>
      </c>
      <c r="B25" s="7">
        <v>20</v>
      </c>
      <c r="C25" s="7">
        <v>24</v>
      </c>
      <c r="D25" s="7">
        <v>24</v>
      </c>
      <c r="E25" s="7" t="s">
        <v>75</v>
      </c>
      <c r="F25" s="7">
        <v>24</v>
      </c>
      <c r="G25" s="7">
        <v>1116</v>
      </c>
      <c r="H25" s="7">
        <v>218</v>
      </c>
      <c r="I25" s="7">
        <v>7</v>
      </c>
      <c r="J25" s="7">
        <v>46</v>
      </c>
    </row>
    <row r="26" spans="1:10" ht="12.75">
      <c r="A26" s="7">
        <v>11</v>
      </c>
      <c r="B26" s="7">
        <v>12</v>
      </c>
      <c r="C26" s="7">
        <v>25</v>
      </c>
      <c r="D26" s="7">
        <v>25</v>
      </c>
      <c r="E26" s="7" t="s">
        <v>76</v>
      </c>
      <c r="F26" s="7">
        <v>25</v>
      </c>
      <c r="G26" s="7">
        <v>1711</v>
      </c>
      <c r="H26" s="7">
        <v>290</v>
      </c>
      <c r="I26" s="7">
        <v>10</v>
      </c>
      <c r="J26" s="7">
        <v>57</v>
      </c>
    </row>
    <row r="27" spans="1:10" ht="12.75">
      <c r="A27" s="7">
        <v>12</v>
      </c>
      <c r="B27" s="7">
        <v>13</v>
      </c>
      <c r="C27" s="7">
        <v>26</v>
      </c>
      <c r="D27" s="7">
        <v>26</v>
      </c>
      <c r="E27" s="7" t="s">
        <v>77</v>
      </c>
      <c r="F27" s="7">
        <v>26</v>
      </c>
      <c r="G27" s="7">
        <v>25040</v>
      </c>
      <c r="H27" s="7">
        <v>7039</v>
      </c>
      <c r="I27" s="7">
        <v>285</v>
      </c>
      <c r="J27" s="7">
        <v>1728</v>
      </c>
    </row>
    <row r="28" spans="1:10" ht="12.75">
      <c r="A28" s="7">
        <v>31</v>
      </c>
      <c r="B28" s="7">
        <v>24</v>
      </c>
      <c r="C28" s="7">
        <v>27</v>
      </c>
      <c r="D28" s="7">
        <v>27</v>
      </c>
      <c r="E28" s="7" t="s">
        <v>78</v>
      </c>
      <c r="F28" s="7">
        <v>27</v>
      </c>
      <c r="G28" s="7">
        <v>0</v>
      </c>
      <c r="H28" s="7"/>
      <c r="I28" s="7"/>
      <c r="J28" s="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2016-03-09T12:43:22Z</cp:lastPrinted>
  <dcterms:created xsi:type="dcterms:W3CDTF">2011-07-25T07:06:48Z</dcterms:created>
  <dcterms:modified xsi:type="dcterms:W3CDTF">2016-03-09T13:37:05Z</dcterms:modified>
  <cp:category/>
  <cp:version/>
  <cp:contentType/>
  <cp:contentStatus/>
</cp:coreProperties>
</file>